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lcul du prix d'une course" sheetId="1" r:id="rId1"/>
    <sheet name="NOIR_BLANC pour impression" sheetId="2" r:id="rId2"/>
  </sheets>
  <definedNames>
    <definedName name="_xlnm.Print_Area" localSheetId="0">'Calcul du prix d''une course'!$A$1:$C$34</definedName>
    <definedName name="_xlnm.Print_Area" localSheetId="1">'NOIR_BLANC pour impression'!$A$1:$C$34</definedName>
  </definedNames>
  <calcPr fullCalcOnLoad="1"/>
</workbook>
</file>

<file path=xl/comments1.xml><?xml version="1.0" encoding="utf-8"?>
<comments xmlns="http://schemas.openxmlformats.org/spreadsheetml/2006/main">
  <authors>
    <author>Utilisateur Windows</author>
    <author>peer</author>
    <author>NM</author>
  </authors>
  <commentList>
    <comment ref="B5" authorId="0">
      <text>
        <r>
          <rPr>
            <sz val="18"/>
            <rFont val="Arial"/>
            <family val="2"/>
          </rPr>
          <t>Choisir entre les 2 options du chef de course
En principe, aucun frais pour celui-ci</t>
        </r>
      </text>
    </comment>
    <comment ref="C16" authorId="0">
      <text>
        <r>
          <rPr>
            <sz val="18"/>
            <rFont val="Arial"/>
            <family val="2"/>
          </rPr>
          <t>Utile si la rubrique péage est utilisée</t>
        </r>
      </text>
    </comment>
    <comment ref="B1" authorId="1">
      <text>
        <r>
          <rPr>
            <sz val="18"/>
            <rFont val="Arial"/>
            <family val="2"/>
          </rPr>
          <t>Complétez uniquement les cellules jaunes</t>
        </r>
      </text>
    </comment>
    <comment ref="C11" authorId="2">
      <text>
        <r>
          <rPr>
            <b/>
            <sz val="18"/>
            <rFont val="Arial"/>
            <family val="2"/>
          </rPr>
          <t>Prix indicatif</t>
        </r>
        <r>
          <rPr>
            <sz val="18"/>
            <rFont val="Arial"/>
            <family val="2"/>
          </rPr>
          <t xml:space="preserve"> calculé avec : 2 voitures et 8 personnes
Déplacement + cabane + frais chef de course + guide + Joker</t>
        </r>
      </text>
    </comment>
    <comment ref="B12" authorId="2">
      <text>
        <r>
          <rPr>
            <b/>
            <sz val="18"/>
            <rFont val="Arial"/>
            <family val="2"/>
          </rPr>
          <t>Kilométrage,</t>
        </r>
        <r>
          <rPr>
            <sz val="18"/>
            <rFont val="Arial"/>
            <family val="2"/>
          </rPr>
          <t xml:space="preserve"> unique cellule à compléter pour estimer le prix d'un déplacement</t>
        </r>
      </text>
    </comment>
    <comment ref="B11" authorId="2">
      <text>
        <r>
          <rPr>
            <b/>
            <sz val="18"/>
            <rFont val="Arial"/>
            <family val="2"/>
          </rPr>
          <t>Prix pour 1 km, carburant compris</t>
        </r>
      </text>
    </comment>
    <comment ref="B23" authorId="2">
      <text>
        <r>
          <rPr>
            <sz val="18"/>
            <rFont val="Arial"/>
            <family val="2"/>
          </rPr>
          <t>Montant réparti entre tous les participants</t>
        </r>
      </text>
    </comment>
    <comment ref="C26" authorId="2">
      <text>
        <r>
          <rPr>
            <sz val="18"/>
            <rFont val="Arial"/>
            <family val="2"/>
          </rPr>
          <t>Frais de guide à répartir entre tous les participants</t>
        </r>
      </text>
    </comment>
    <comment ref="C32" authorId="2">
      <text>
        <r>
          <rPr>
            <b/>
            <sz val="18"/>
            <rFont val="Arial"/>
            <family val="2"/>
          </rPr>
          <t>Montant pour 1 participant</t>
        </r>
      </text>
    </comment>
    <comment ref="C19" authorId="2">
      <text>
        <r>
          <rPr>
            <sz val="18"/>
            <rFont val="Arial"/>
            <family val="2"/>
          </rPr>
          <t>Frais du chef de course à répartir entre tous les participants</t>
        </r>
      </text>
    </comment>
  </commentList>
</comments>
</file>

<file path=xl/comments2.xml><?xml version="1.0" encoding="utf-8"?>
<comments xmlns="http://schemas.openxmlformats.org/spreadsheetml/2006/main">
  <authors>
    <author>Utilisateur Windows</author>
    <author>peer</author>
    <author>NM</author>
  </authors>
  <commentList>
    <comment ref="B5" authorId="0">
      <text>
        <r>
          <rPr>
            <sz val="18"/>
            <rFont val="Arial"/>
            <family val="2"/>
          </rPr>
          <t>Choisir entre les 2 options du chef de course
En principe, aucun frais pour celui-ci</t>
        </r>
      </text>
    </comment>
    <comment ref="C16" authorId="0">
      <text>
        <r>
          <rPr>
            <sz val="18"/>
            <rFont val="Arial"/>
            <family val="2"/>
          </rPr>
          <t>Utile si la rubrique péage est utilisée</t>
        </r>
      </text>
    </comment>
    <comment ref="B1" authorId="1">
      <text>
        <r>
          <rPr>
            <sz val="18"/>
            <rFont val="Arial"/>
            <family val="2"/>
          </rPr>
          <t>Complétez uniquement les cellules jaunes</t>
        </r>
      </text>
    </comment>
    <comment ref="C11" authorId="2">
      <text>
        <r>
          <rPr>
            <sz val="18"/>
            <rFont val="Arial"/>
            <family val="2"/>
          </rPr>
          <t>Prix indicatif calculé avec : 2 voitures et 8 personnes
Déplacement + cabane + frais chef de course + guide + Joker</t>
        </r>
      </text>
    </comment>
    <comment ref="B12" authorId="2">
      <text>
        <r>
          <rPr>
            <b/>
            <sz val="18"/>
            <rFont val="Arial"/>
            <family val="2"/>
          </rPr>
          <t>Kilométrage,</t>
        </r>
        <r>
          <rPr>
            <sz val="18"/>
            <rFont val="Arial"/>
            <family val="2"/>
          </rPr>
          <t xml:space="preserve"> unique cellule à compléter pour estimer le prix d'un déplacement</t>
        </r>
      </text>
    </comment>
    <comment ref="B11" authorId="2">
      <text>
        <r>
          <rPr>
            <b/>
            <sz val="18"/>
            <rFont val="Arial"/>
            <family val="2"/>
          </rPr>
          <t>Prix pour 1 km, carburant compris</t>
        </r>
      </text>
    </comment>
    <comment ref="B23" authorId="2">
      <text>
        <r>
          <rPr>
            <sz val="18"/>
            <rFont val="Arial"/>
            <family val="2"/>
          </rPr>
          <t>Montant répartis entre tous les participants</t>
        </r>
      </text>
    </comment>
    <comment ref="C26" authorId="2">
      <text>
        <r>
          <rPr>
            <sz val="18"/>
            <rFont val="Arial"/>
            <family val="2"/>
          </rPr>
          <t>Frais de guide répartis entre tous les participants</t>
        </r>
      </text>
    </comment>
    <comment ref="C32" authorId="2">
      <text>
        <r>
          <rPr>
            <b/>
            <sz val="18"/>
            <rFont val="Arial"/>
            <family val="2"/>
          </rPr>
          <t>Montant pour 1 participant</t>
        </r>
      </text>
    </comment>
    <comment ref="C19" authorId="2">
      <text>
        <r>
          <rPr>
            <b/>
            <sz val="18"/>
            <rFont val="Arial"/>
            <family val="2"/>
          </rPr>
          <t>Frais du chef de course à répartir entre tous les participants</t>
        </r>
      </text>
    </comment>
  </commentList>
</comments>
</file>

<file path=xl/sharedStrings.xml><?xml version="1.0" encoding="utf-8"?>
<sst xmlns="http://schemas.openxmlformats.org/spreadsheetml/2006/main" count="36" uniqueCount="34">
  <si>
    <t>Destination</t>
  </si>
  <si>
    <t>Chef de course</t>
  </si>
  <si>
    <t>Chef de course qui prend sa voiture</t>
  </si>
  <si>
    <t>Chauffeur qui "offre son déplacement"</t>
  </si>
  <si>
    <t>Participant qui ne paient pas le voyage</t>
  </si>
  <si>
    <t>Kilomètres (aller simple)</t>
  </si>
  <si>
    <t>TOTAL des frais de déplacement</t>
  </si>
  <si>
    <t>Dédomagement pour chaque chauffeur</t>
  </si>
  <si>
    <t>Dédomagement pour chaque chauffeur qui "offre"</t>
  </si>
  <si>
    <t>Cabane et repas</t>
  </si>
  <si>
    <t>Utilisez ce  fichier, mais uniquement s'il vous simplifie la vie…</t>
  </si>
  <si>
    <t>Principes</t>
  </si>
  <si>
    <t>Le chef de course ne paie ni le transport, ni la cabane. La reconnaissance a déjà eu lieu.</t>
  </si>
  <si>
    <t>Le chauffeur ne paie pas son voyage.</t>
  </si>
  <si>
    <t>Cependant, si Toto se rend à la Jungfrau avec un chauffeur et le chef de course, il devrait théoriquement
payer près de fr. 250.- !! ATTENTION, le bon sens devrait permettre de ne pas imposer ce montant à Toto !!</t>
  </si>
  <si>
    <t>Il est clair que chaque chef de course peut s'arranger comme il l'entend mais, je vous demande de
considérer cette manière de faire comme un plafond.</t>
  </si>
  <si>
    <t>Remontées mécaniques, Taxi ou autre…</t>
  </si>
  <si>
    <t>Frais de guide</t>
  </si>
  <si>
    <t>Déplacement (prix au km)</t>
  </si>
  <si>
    <t>Participants (sans chauffeur ni chef de course)</t>
  </si>
  <si>
    <t>Remontées mécaniques</t>
  </si>
  <si>
    <t>Train</t>
  </si>
  <si>
    <t>Prix par participant</t>
  </si>
  <si>
    <t>Coût par participant</t>
  </si>
  <si>
    <t>Autres frais</t>
  </si>
  <si>
    <t>Frais du chef de course</t>
  </si>
  <si>
    <t>Les km sont comptés à 25 ct. (cellule B12)</t>
  </si>
  <si>
    <t>Si le chef de course prend sa voiture, il a (pour le voyage uniquement) les mêmes conditions qu'un chauffeur</t>
  </si>
  <si>
    <t>Chauffeur avec sa voiture</t>
  </si>
  <si>
    <t>Parking, Péages (rte privée, tunnel…)</t>
  </si>
  <si>
    <t>Participants</t>
  </si>
  <si>
    <t>Coût par participant qui paie son déplacement</t>
  </si>
  <si>
    <t>Case JOKER. Frais divers à ajouter</t>
  </si>
  <si>
    <t>Salaire (si 5 participants, moitié payée par Section)</t>
  </si>
</sst>
</file>

<file path=xl/styles.xml><?xml version="1.0" encoding="utf-8"?>
<styleSheet xmlns="http://schemas.openxmlformats.org/spreadsheetml/2006/main">
  <numFmts count="3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Fr.&quot;\ #,##0_);\(&quot;Fr.&quot;\ #,##0\)"/>
    <numFmt numFmtId="171" formatCode="&quot;Fr.&quot;\ #,##0_);[Red]\(&quot;Fr.&quot;\ #,##0\)"/>
    <numFmt numFmtId="172" formatCode="&quot;Fr.&quot;\ #,##0.00_);\(&quot;Fr.&quot;\ #,##0.00\)"/>
    <numFmt numFmtId="173" formatCode="&quot;Fr.&quot;\ #,##0.00_);[Red]\(&quot;Fr.&quot;\ #,##0.00\)"/>
    <numFmt numFmtId="174" formatCode="_(&quot;Fr.&quot;\ * #,##0_);_(&quot;Fr.&quot;\ * \(#,##0\);_(&quot;Fr.&quot;\ * &quot;-&quot;_);_(@_)"/>
    <numFmt numFmtId="175" formatCode="_(* #,##0_);_(* \(#,##0\);_(* &quot;-&quot;_);_(@_)"/>
    <numFmt numFmtId="176" formatCode="_(&quot;Fr.&quot;\ * #,##0.00_);_(&quot;Fr.&quot;\ * \(#,##0.00\);_(&quot;Fr.&quot;\ * &quot;-&quot;??_);_(@_)"/>
    <numFmt numFmtId="177" formatCode="_(* #,##0.00_);_(* \(#,##0.00\);_(* &quot;-&quot;??_);_(@_)"/>
    <numFmt numFmtId="178" formatCode="_(&quot;Fr.&quot;\ * #,##0.0_);_(&quot;Fr.&quot;\ * \(#,##0.0\);_(&quot;Fr.&quot;\ * &quot;-&quot;??_);_(@_)"/>
    <numFmt numFmtId="179" formatCode="_(&quot;Fr.&quot;\ * #,##0_);_(&quot;Fr.&quot;\ * \(#,##0\);_(&quot;Fr.&quot;\ 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(&quot;Fr.&quot;\ * #,##0.000_);_(&quot;Fr.&quot;\ * \(#,##0.000\);_(&quot;Fr.&quot;\ * &quot;-&quot;??_);_(@_)"/>
    <numFmt numFmtId="187" formatCode="_(* #,##0.0_);_(* \(#,##0.0\);_(* &quot;-&quot;?_);_(@_)"/>
    <numFmt numFmtId="188" formatCode="_ * #,##0.0_ ;_ * \-#,##0.0_ ;_ * &quot;-&quot;?_ ;_ @_ "/>
    <numFmt numFmtId="189" formatCode="General\ &quot;km&quot;"/>
    <numFmt numFmtId="190" formatCode="General\ &quot;personnes&quot;"/>
    <numFmt numFmtId="191" formatCode="General\ &quot;voiture(s)&quot;"/>
  </numFmts>
  <fonts count="18">
    <font>
      <sz val="10"/>
      <name val="Arial"/>
      <family val="0"/>
    </font>
    <font>
      <i/>
      <sz val="2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8"/>
      <color indexed="9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i/>
      <sz val="28"/>
      <name val="Arial"/>
      <family val="2"/>
    </font>
    <font>
      <b/>
      <i/>
      <sz val="18"/>
      <name val="Arial"/>
      <family val="2"/>
    </font>
    <font>
      <b/>
      <sz val="40"/>
      <color indexed="10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6"/>
        <bgColor indexed="51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5" fillId="2" borderId="1" xfId="0" applyNumberFormat="1" applyFont="1" applyFill="1" applyBorder="1" applyAlignment="1">
      <alignment vertical="center"/>
    </xf>
    <xf numFmtId="176" fontId="5" fillId="0" borderId="0" xfId="17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5" fillId="0" borderId="0" xfId="17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179" fontId="5" fillId="0" borderId="0" xfId="17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78" fontId="5" fillId="6" borderId="5" xfId="1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17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5" fillId="3" borderId="6" xfId="17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 wrapText="1"/>
    </xf>
    <xf numFmtId="176" fontId="5" fillId="7" borderId="6" xfId="17" applyNumberFormat="1" applyFont="1" applyFill="1" applyBorder="1" applyAlignment="1">
      <alignment vertical="center"/>
    </xf>
    <xf numFmtId="176" fontId="5" fillId="3" borderId="7" xfId="17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78" fontId="11" fillId="8" borderId="9" xfId="17" applyNumberFormat="1" applyFont="1" applyFill="1" applyBorder="1" applyAlignment="1">
      <alignment vertical="center"/>
    </xf>
    <xf numFmtId="0" fontId="11" fillId="8" borderId="8" xfId="0" applyFont="1" applyFill="1" applyBorder="1" applyAlignment="1">
      <alignment vertical="center"/>
    </xf>
    <xf numFmtId="176" fontId="11" fillId="8" borderId="7" xfId="17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 wrapText="1"/>
    </xf>
    <xf numFmtId="176" fontId="0" fillId="0" borderId="0" xfId="17" applyBorder="1" applyAlignment="1">
      <alignment vertical="center"/>
    </xf>
    <xf numFmtId="176" fontId="3" fillId="0" borderId="0" xfId="17" applyFont="1" applyFill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178" fontId="12" fillId="8" borderId="9" xfId="17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178" fontId="13" fillId="3" borderId="7" xfId="17" applyNumberFormat="1" applyFont="1" applyFill="1" applyBorder="1" applyAlignment="1">
      <alignment vertical="center"/>
    </xf>
    <xf numFmtId="178" fontId="12" fillId="8" borderId="9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176" fontId="10" fillId="2" borderId="7" xfId="17" applyNumberFormat="1" applyFont="1" applyFill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188" fontId="0" fillId="0" borderId="0" xfId="0" applyNumberFormat="1" applyBorder="1" applyAlignment="1">
      <alignment vertical="center"/>
    </xf>
    <xf numFmtId="178" fontId="5" fillId="2" borderId="10" xfId="17" applyNumberFormat="1" applyFont="1" applyFill="1" applyBorder="1" applyAlignment="1">
      <alignment vertical="center"/>
    </xf>
    <xf numFmtId="178" fontId="5" fillId="2" borderId="9" xfId="0" applyNumberFormat="1" applyFont="1" applyFill="1" applyBorder="1" applyAlignment="1">
      <alignment vertical="center"/>
    </xf>
    <xf numFmtId="178" fontId="6" fillId="2" borderId="11" xfId="17" applyNumberFormat="1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191" fontId="6" fillId="4" borderId="1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178" fontId="5" fillId="2" borderId="0" xfId="17" applyNumberFormat="1" applyFont="1" applyFill="1" applyBorder="1" applyAlignment="1">
      <alignment vertical="center"/>
    </xf>
    <xf numFmtId="176" fontId="5" fillId="2" borderId="0" xfId="17" applyNumberFormat="1" applyFont="1" applyFill="1" applyBorder="1" applyAlignment="1">
      <alignment vertical="center"/>
    </xf>
    <xf numFmtId="176" fontId="5" fillId="2" borderId="13" xfId="17" applyNumberFormat="1" applyFont="1" applyFill="1" applyBorder="1" applyAlignment="1">
      <alignment vertical="center"/>
    </xf>
    <xf numFmtId="178" fontId="5" fillId="5" borderId="12" xfId="17" applyNumberFormat="1" applyFont="1" applyFill="1" applyBorder="1" applyAlignment="1">
      <alignment vertical="center"/>
    </xf>
    <xf numFmtId="176" fontId="10" fillId="7" borderId="13" xfId="17" applyNumberFormat="1" applyFont="1" applyFill="1" applyBorder="1" applyAlignment="1">
      <alignment vertical="center"/>
    </xf>
    <xf numFmtId="0" fontId="14" fillId="0" borderId="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left" vertical="center" wrapText="1"/>
    </xf>
    <xf numFmtId="0" fontId="4" fillId="0" borderId="8" xfId="0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vertical="center"/>
      <protection/>
    </xf>
    <xf numFmtId="190" fontId="6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9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90" fontId="6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176" fontId="6" fillId="0" borderId="11" xfId="17" applyNumberFormat="1" applyFont="1" applyFill="1" applyBorder="1" applyAlignment="1" applyProtection="1">
      <alignment vertical="center"/>
      <protection/>
    </xf>
    <xf numFmtId="178" fontId="5" fillId="0" borderId="5" xfId="17" applyNumberFormat="1" applyFont="1" applyFill="1" applyBorder="1" applyAlignment="1" applyProtection="1">
      <alignment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78" fontId="5" fillId="0" borderId="1" xfId="0" applyNumberFormat="1" applyFont="1" applyFill="1" applyBorder="1" applyAlignment="1" applyProtection="1">
      <alignment vertical="center"/>
      <protection/>
    </xf>
    <xf numFmtId="178" fontId="5" fillId="0" borderId="10" xfId="17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8" fontId="5" fillId="0" borderId="0" xfId="17" applyNumberFormat="1" applyFont="1" applyFill="1" applyBorder="1" applyAlignment="1" applyProtection="1">
      <alignment vertical="center"/>
      <protection/>
    </xf>
    <xf numFmtId="178" fontId="5" fillId="0" borderId="9" xfId="0" applyNumberFormat="1" applyFont="1" applyFill="1" applyBorder="1" applyAlignment="1" applyProtection="1">
      <alignment vertical="center"/>
      <protection/>
    </xf>
    <xf numFmtId="176" fontId="5" fillId="0" borderId="0" xfId="17" applyNumberFormat="1" applyFont="1" applyFill="1" applyBorder="1" applyAlignment="1" applyProtection="1">
      <alignment vertical="center"/>
      <protection/>
    </xf>
    <xf numFmtId="178" fontId="6" fillId="0" borderId="11" xfId="17" applyNumberFormat="1" applyFont="1" applyFill="1" applyBorder="1" applyAlignment="1" applyProtection="1">
      <alignment vertical="center"/>
      <protection/>
    </xf>
    <xf numFmtId="176" fontId="5" fillId="0" borderId="13" xfId="17" applyNumberFormat="1" applyFont="1" applyFill="1" applyBorder="1" applyAlignment="1" applyProtection="1">
      <alignment vertical="center"/>
      <protection/>
    </xf>
    <xf numFmtId="0" fontId="10" fillId="0" borderId="8" xfId="0" applyFont="1" applyFill="1" applyBorder="1" applyAlignment="1" applyProtection="1">
      <alignment vertical="center"/>
      <protection/>
    </xf>
    <xf numFmtId="176" fontId="10" fillId="0" borderId="7" xfId="17" applyNumberFormat="1" applyFont="1" applyFill="1" applyBorder="1" applyAlignment="1" applyProtection="1">
      <alignment vertical="center"/>
      <protection/>
    </xf>
    <xf numFmtId="178" fontId="10" fillId="9" borderId="9" xfId="17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6" fontId="5" fillId="0" borderId="6" xfId="17" applyNumberFormat="1" applyFont="1" applyFill="1" applyBorder="1" applyAlignment="1" applyProtection="1">
      <alignment vertical="center"/>
      <protection/>
    </xf>
    <xf numFmtId="178" fontId="5" fillId="0" borderId="11" xfId="17" applyNumberFormat="1" applyFont="1" applyFill="1" applyBorder="1" applyAlignment="1" applyProtection="1">
      <alignment vertical="center"/>
      <protection/>
    </xf>
    <xf numFmtId="178" fontId="5" fillId="0" borderId="14" xfId="17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Fill="1" applyBorder="1" applyAlignment="1">
      <alignment horizontal="left" vertical="center" wrapText="1"/>
    </xf>
    <xf numFmtId="0" fontId="5" fillId="0" borderId="8" xfId="0" applyFont="1" applyFill="1" applyBorder="1" applyAlignment="1" applyProtection="1">
      <alignment vertical="center" wrapText="1"/>
      <protection/>
    </xf>
    <xf numFmtId="178" fontId="13" fillId="0" borderId="7" xfId="17" applyNumberFormat="1" applyFont="1" applyFill="1" applyBorder="1" applyAlignment="1" applyProtection="1">
      <alignment vertical="center"/>
      <protection/>
    </xf>
    <xf numFmtId="178" fontId="10" fillId="9" borderId="9" xfId="0" applyNumberFormat="1" applyFont="1" applyFill="1" applyBorder="1" applyAlignment="1" applyProtection="1">
      <alignment horizontal="center" vertical="center"/>
      <protection/>
    </xf>
    <xf numFmtId="176" fontId="3" fillId="0" borderId="0" xfId="17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76" fontId="5" fillId="0" borderId="7" xfId="17" applyNumberFormat="1" applyFont="1" applyFill="1" applyBorder="1" applyAlignment="1" applyProtection="1">
      <alignment vertical="center"/>
      <protection/>
    </xf>
    <xf numFmtId="178" fontId="6" fillId="0" borderId="9" xfId="17" applyNumberFormat="1" applyFont="1" applyFill="1" applyBorder="1" applyAlignment="1" applyProtection="1">
      <alignment vertical="center"/>
      <protection/>
    </xf>
    <xf numFmtId="176" fontId="0" fillId="0" borderId="0" xfId="17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vertical="center"/>
      <protection/>
    </xf>
    <xf numFmtId="176" fontId="15" fillId="0" borderId="7" xfId="17" applyNumberFormat="1" applyFont="1" applyFill="1" applyBorder="1" applyAlignment="1" applyProtection="1">
      <alignment vertical="center"/>
      <protection/>
    </xf>
    <xf numFmtId="178" fontId="15" fillId="9" borderId="9" xfId="17" applyNumberFormat="1" applyFont="1" applyFill="1" applyBorder="1" applyAlignment="1" applyProtection="1">
      <alignment vertical="center"/>
      <protection/>
    </xf>
    <xf numFmtId="179" fontId="5" fillId="0" borderId="0" xfId="17" applyNumberFormat="1" applyFont="1" applyFill="1" applyBorder="1" applyAlignment="1" applyProtection="1">
      <alignment vertical="center"/>
      <protection/>
    </xf>
    <xf numFmtId="0" fontId="5" fillId="10" borderId="15" xfId="0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 applyProtection="1">
      <alignment horizontal="center" vertical="center"/>
      <protection locked="0"/>
    </xf>
    <xf numFmtId="176" fontId="6" fillId="11" borderId="11" xfId="17" applyNumberFormat="1" applyFont="1" applyFill="1" applyBorder="1" applyAlignment="1" applyProtection="1">
      <alignment vertical="center"/>
      <protection locked="0"/>
    </xf>
    <xf numFmtId="189" fontId="6" fillId="12" borderId="11" xfId="0" applyNumberFormat="1" applyFont="1" applyFill="1" applyBorder="1" applyAlignment="1" applyProtection="1">
      <alignment horizontal="center" vertical="center"/>
      <protection locked="0"/>
    </xf>
    <xf numFmtId="178" fontId="5" fillId="10" borderId="10" xfId="17" applyNumberFormat="1" applyFont="1" applyFill="1" applyBorder="1" applyAlignment="1" applyProtection="1">
      <alignment vertical="center"/>
      <protection locked="0"/>
    </xf>
    <xf numFmtId="178" fontId="5" fillId="10" borderId="15" xfId="17" applyNumberFormat="1" applyFont="1" applyFill="1" applyBorder="1" applyAlignment="1" applyProtection="1">
      <alignment vertical="center"/>
      <protection locked="0"/>
    </xf>
    <xf numFmtId="178" fontId="5" fillId="10" borderId="16" xfId="17" applyNumberFormat="1" applyFont="1" applyFill="1" applyBorder="1" applyAlignment="1" applyProtection="1">
      <alignment vertical="center"/>
      <protection locked="0"/>
    </xf>
    <xf numFmtId="178" fontId="5" fillId="10" borderId="17" xfId="17" applyNumberFormat="1" applyFont="1" applyFill="1" applyBorder="1" applyAlignment="1" applyProtection="1">
      <alignment vertical="center"/>
      <protection locked="0"/>
    </xf>
    <xf numFmtId="178" fontId="6" fillId="10" borderId="9" xfId="17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10" borderId="1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" fillId="10" borderId="7" xfId="0" applyFont="1" applyFill="1" applyBorder="1" applyAlignment="1" applyProtection="1">
      <alignment horizontal="center" vertical="center"/>
      <protection locked="0"/>
    </xf>
    <xf numFmtId="0" fontId="1" fillId="10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8" fontId="5" fillId="3" borderId="19" xfId="0" applyNumberFormat="1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178" fontId="5" fillId="3" borderId="12" xfId="0" applyNumberFormat="1" applyFont="1" applyFill="1" applyBorder="1" applyAlignment="1">
      <alignment horizontal="center" vertical="center"/>
    </xf>
    <xf numFmtId="178" fontId="5" fillId="7" borderId="19" xfId="17" applyNumberFormat="1" applyFont="1" applyFill="1" applyBorder="1" applyAlignment="1">
      <alignment horizontal="center" vertical="center"/>
    </xf>
    <xf numFmtId="178" fontId="5" fillId="7" borderId="1" xfId="17" applyNumberFormat="1" applyFont="1" applyFill="1" applyBorder="1" applyAlignment="1">
      <alignment horizontal="center" vertical="center"/>
    </xf>
    <xf numFmtId="178" fontId="5" fillId="7" borderId="12" xfId="17" applyNumberFormat="1" applyFont="1" applyFill="1" applyBorder="1" applyAlignment="1">
      <alignment horizontal="center" vertical="center"/>
    </xf>
    <xf numFmtId="190" fontId="4" fillId="4" borderId="6" xfId="0" applyNumberFormat="1" applyFont="1" applyFill="1" applyBorder="1" applyAlignment="1">
      <alignment horizontal="center" vertical="center"/>
    </xf>
    <xf numFmtId="190" fontId="4" fillId="4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178" fontId="5" fillId="0" borderId="19" xfId="0" applyNumberFormat="1" applyFont="1" applyFill="1" applyBorder="1" applyAlignment="1" applyProtection="1">
      <alignment horizontal="center" vertical="center"/>
      <protection/>
    </xf>
    <xf numFmtId="178" fontId="5" fillId="0" borderId="1" xfId="0" applyNumberFormat="1" applyFont="1" applyFill="1" applyBorder="1" applyAlignment="1" applyProtection="1">
      <alignment horizontal="center" vertical="center"/>
      <protection/>
    </xf>
    <xf numFmtId="178" fontId="5" fillId="0" borderId="12" xfId="0" applyNumberFormat="1" applyFont="1" applyFill="1" applyBorder="1" applyAlignment="1" applyProtection="1">
      <alignment horizontal="center" vertical="center"/>
      <protection/>
    </xf>
    <xf numFmtId="178" fontId="5" fillId="0" borderId="19" xfId="17" applyNumberFormat="1" applyFont="1" applyFill="1" applyBorder="1" applyAlignment="1" applyProtection="1">
      <alignment horizontal="center" vertical="center"/>
      <protection/>
    </xf>
    <xf numFmtId="178" fontId="5" fillId="0" borderId="1" xfId="17" applyNumberFormat="1" applyFont="1" applyFill="1" applyBorder="1" applyAlignment="1" applyProtection="1">
      <alignment horizontal="center" vertical="center"/>
      <protection/>
    </xf>
    <xf numFmtId="178" fontId="5" fillId="0" borderId="12" xfId="17" applyNumberFormat="1" applyFont="1" applyFill="1" applyBorder="1" applyAlignment="1" applyProtection="1">
      <alignment horizontal="center" vertical="center"/>
      <protection/>
    </xf>
    <xf numFmtId="190" fontId="4" fillId="0" borderId="7" xfId="0" applyNumberFormat="1" applyFont="1" applyFill="1" applyBorder="1" applyAlignment="1" applyProtection="1">
      <alignment horizontal="center" vertical="center"/>
      <protection/>
    </xf>
    <xf numFmtId="190" fontId="4" fillId="0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17</xdr:row>
      <xdr:rowOff>66675</xdr:rowOff>
    </xdr:from>
    <xdr:to>
      <xdr:col>12</xdr:col>
      <xdr:colOff>676275</xdr:colOff>
      <xdr:row>22</xdr:row>
      <xdr:rowOff>228600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7296150" y="4438650"/>
          <a:ext cx="7858125" cy="1362075"/>
        </a:xfrm>
        <a:prstGeom prst="rect">
          <a:avLst/>
        </a:prstGeom>
        <a:gradFill rotWithShape="1">
          <a:gsLst>
            <a:gs pos="0">
              <a:srgbClr val="00CCFF"/>
            </a:gs>
            <a:gs pos="50000">
              <a:srgbClr val="FF6600"/>
            </a:gs>
            <a:gs pos="100000">
              <a:srgbClr val="00CCFF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Vous ne pouvez rien écrire dans cette feuille… elle est protégée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zoomScale="75" zoomScaleNormal="75" workbookViewId="0" topLeftCell="A1">
      <selection activeCell="K24" sqref="K24"/>
    </sheetView>
  </sheetViews>
  <sheetFormatPr defaultColWidth="11.421875" defaultRowHeight="12.75"/>
  <cols>
    <col min="1" max="1" width="63.00390625" style="1" customWidth="1"/>
    <col min="2" max="2" width="16.57421875" style="1" bestFit="1" customWidth="1"/>
    <col min="3" max="3" width="21.57421875" style="1" customWidth="1"/>
    <col min="4" max="4" width="16.8515625" style="1" customWidth="1"/>
    <col min="5" max="6" width="13.28125" style="1" bestFit="1" customWidth="1"/>
    <col min="7" max="7" width="12.00390625" style="1" bestFit="1" customWidth="1"/>
    <col min="8" max="9" width="11.421875" style="1" customWidth="1"/>
    <col min="10" max="10" width="13.7109375" style="1" customWidth="1"/>
    <col min="11" max="11" width="13.28125" style="1" bestFit="1" customWidth="1"/>
    <col min="12" max="16384" width="11.421875" style="1" customWidth="1"/>
  </cols>
  <sheetData>
    <row r="1" spans="1:3" ht="45" customHeight="1" thickBot="1">
      <c r="A1" s="57" t="s">
        <v>0</v>
      </c>
      <c r="B1" s="144"/>
      <c r="C1" s="145"/>
    </row>
    <row r="2" spans="1:3" s="3" customFormat="1" ht="15.75" thickBot="1">
      <c r="A2" s="2"/>
      <c r="B2" s="2"/>
      <c r="C2" s="2"/>
    </row>
    <row r="3" spans="1:3" s="3" customFormat="1" ht="21" thickBot="1">
      <c r="A3" s="65" t="s">
        <v>30</v>
      </c>
      <c r="B3" s="155">
        <f>SUM(B4:B9)</f>
        <v>0</v>
      </c>
      <c r="C3" s="156"/>
    </row>
    <row r="4" spans="1:3" s="4" customFormat="1" ht="18">
      <c r="A4" s="30" t="s">
        <v>1</v>
      </c>
      <c r="B4" s="120"/>
      <c r="C4" s="62"/>
    </row>
    <row r="5" spans="1:3" s="4" customFormat="1" ht="18.75" thickBot="1">
      <c r="A5" s="46" t="s">
        <v>2</v>
      </c>
      <c r="B5" s="122"/>
      <c r="C5" s="62"/>
    </row>
    <row r="6" spans="1:3" s="4" customFormat="1" ht="18">
      <c r="A6" s="28" t="s">
        <v>19</v>
      </c>
      <c r="B6" s="134"/>
      <c r="C6" s="62"/>
    </row>
    <row r="7" spans="1:3" s="4" customFormat="1" ht="18">
      <c r="A7" s="28" t="s">
        <v>28</v>
      </c>
      <c r="B7" s="121"/>
      <c r="C7" s="64">
        <f>SUM(B5,B7:B8)</f>
        <v>0</v>
      </c>
    </row>
    <row r="8" spans="1:3" s="4" customFormat="1" ht="18">
      <c r="A8" s="28" t="s">
        <v>3</v>
      </c>
      <c r="B8" s="121"/>
      <c r="C8" s="62"/>
    </row>
    <row r="9" spans="1:13" s="4" customFormat="1" ht="18.75" thickBot="1">
      <c r="A9" s="29" t="s">
        <v>4</v>
      </c>
      <c r="B9" s="122"/>
      <c r="C9" s="63"/>
      <c r="M9" s="3"/>
    </row>
    <row r="10" spans="1:13" s="3" customFormat="1" ht="15.75" thickBot="1">
      <c r="A10" s="2"/>
      <c r="B10" s="2"/>
      <c r="C10" s="2"/>
      <c r="M10" s="1"/>
    </row>
    <row r="11" spans="1:3" ht="21" thickBot="1">
      <c r="A11" s="22" t="s">
        <v>18</v>
      </c>
      <c r="B11" s="123">
        <v>0.3</v>
      </c>
      <c r="C11" s="31">
        <f>IF(B12=0,"",((B13*2)+(B12*B11*4))/5+(B20+B21+B22)+(B20+B21+B22)/7+(B27+B28+B29)/7+C32)</f>
      </c>
    </row>
    <row r="12" spans="1:4" ht="18">
      <c r="A12" s="23" t="s">
        <v>5</v>
      </c>
      <c r="B12" s="124"/>
      <c r="C12" s="5">
        <f>IF(B12=0,"",(B5+B7)*(B12*B11*2))</f>
      </c>
      <c r="D12" s="4"/>
    </row>
    <row r="13" spans="1:4" ht="18.75" thickBot="1">
      <c r="A13" s="23" t="s">
        <v>29</v>
      </c>
      <c r="B13" s="125"/>
      <c r="C13" s="5">
        <f>IF(B13="","",(B5+B7+B9)*B13)</f>
      </c>
      <c r="D13" s="7"/>
    </row>
    <row r="14" spans="1:4" ht="18.75" thickBot="1">
      <c r="A14" s="23" t="s">
        <v>6</v>
      </c>
      <c r="B14" s="66"/>
      <c r="C14" s="60">
        <f>IF(B6="","",SUM(C12:C13))</f>
      </c>
      <c r="D14" s="7"/>
    </row>
    <row r="15" spans="1:5" ht="18">
      <c r="A15" s="23" t="s">
        <v>7</v>
      </c>
      <c r="B15" s="67"/>
      <c r="C15" s="61">
        <f>IF(AND(B5="",B7=""),"",(B12*B11*2)+B13)</f>
      </c>
      <c r="D15" s="7"/>
      <c r="E15" s="7"/>
    </row>
    <row r="16" spans="1:5" ht="18.75" thickBot="1">
      <c r="A16" s="24" t="s">
        <v>8</v>
      </c>
      <c r="B16" s="68"/>
      <c r="C16" s="59">
        <f>IF(B9="","",B13)</f>
      </c>
      <c r="D16" s="7"/>
      <c r="E16" s="7"/>
    </row>
    <row r="17" spans="1:13" ht="33.75" customHeight="1" thickBot="1">
      <c r="A17" s="55" t="s">
        <v>31</v>
      </c>
      <c r="B17" s="56"/>
      <c r="C17" s="51">
        <f>IF(C14="","",C14/B6)</f>
      </c>
      <c r="D17" s="7"/>
      <c r="E17" s="7"/>
      <c r="G17" s="9"/>
      <c r="M17" s="17"/>
    </row>
    <row r="18" spans="1:7" s="17" customFormat="1" ht="18.75" thickBot="1">
      <c r="A18" s="32"/>
      <c r="B18" s="33"/>
      <c r="C18" s="8"/>
      <c r="D18" s="34"/>
      <c r="E18" s="34"/>
      <c r="G18" s="35"/>
    </row>
    <row r="19" spans="1:13" s="17" customFormat="1" ht="21" thickBot="1">
      <c r="A19" s="25" t="s">
        <v>24</v>
      </c>
      <c r="B19" s="36"/>
      <c r="C19" s="149">
        <f>IF(B20="","",SUM(B20:B22))</f>
      </c>
      <c r="D19" s="34"/>
      <c r="E19" s="34"/>
      <c r="G19" s="35"/>
      <c r="M19" s="1"/>
    </row>
    <row r="20" spans="1:3" ht="18">
      <c r="A20" s="26" t="s">
        <v>9</v>
      </c>
      <c r="B20" s="126"/>
      <c r="C20" s="150"/>
    </row>
    <row r="21" spans="1:11" ht="18">
      <c r="A21" s="27" t="s">
        <v>20</v>
      </c>
      <c r="B21" s="127"/>
      <c r="C21" s="150"/>
      <c r="D21" s="10"/>
      <c r="K21" s="58"/>
    </row>
    <row r="22" spans="1:4" ht="18.75" thickBot="1">
      <c r="A22" s="27" t="s">
        <v>21</v>
      </c>
      <c r="B22" s="128"/>
      <c r="C22" s="150"/>
      <c r="D22" s="10"/>
    </row>
    <row r="23" spans="1:4" ht="18.75" thickBot="1">
      <c r="A23" s="47" t="s">
        <v>25</v>
      </c>
      <c r="B23" s="69">
        <f>IF(B6="","",SUM(B20:B22)/SUM(B6:B9))</f>
      </c>
      <c r="C23" s="151"/>
      <c r="D23" s="10"/>
    </row>
    <row r="24" spans="1:4" ht="33.75" customHeight="1" thickBot="1">
      <c r="A24" s="52" t="s">
        <v>23</v>
      </c>
      <c r="B24" s="53"/>
      <c r="C24" s="54">
        <f>IF(B20="","",IF(B3=0,"",SUM(B20:B23)))</f>
      </c>
      <c r="D24" s="10"/>
    </row>
    <row r="25" spans="1:13" s="3" customFormat="1" ht="15.75" thickBot="1">
      <c r="A25" s="2"/>
      <c r="B25" s="2"/>
      <c r="C25" s="2"/>
      <c r="J25" s="49"/>
      <c r="M25" s="1"/>
    </row>
    <row r="26" spans="1:3" ht="21" thickBot="1">
      <c r="A26" s="38" t="s">
        <v>17</v>
      </c>
      <c r="B26" s="40"/>
      <c r="C26" s="152">
        <f>IF(B27="","",SUM(B27:B29))</f>
      </c>
    </row>
    <row r="27" spans="1:5" ht="18">
      <c r="A27" s="37" t="s">
        <v>33</v>
      </c>
      <c r="B27" s="126"/>
      <c r="C27" s="153"/>
      <c r="E27" s="7"/>
    </row>
    <row r="28" spans="1:5" ht="18">
      <c r="A28" s="37" t="s">
        <v>9</v>
      </c>
      <c r="B28" s="127"/>
      <c r="C28" s="153"/>
      <c r="E28" s="7"/>
    </row>
    <row r="29" spans="1:4" ht="18.75" thickBot="1">
      <c r="A29" s="39" t="s">
        <v>16</v>
      </c>
      <c r="B29" s="128"/>
      <c r="C29" s="154"/>
      <c r="D29" s="10"/>
    </row>
    <row r="30" spans="1:5" ht="36.75" customHeight="1" thickBot="1">
      <c r="A30" s="50" t="s">
        <v>23</v>
      </c>
      <c r="B30" s="70"/>
      <c r="C30" s="51">
        <f>IF(B27="","",IF(B3=0,"",C26/SUM(B6:B9)))</f>
      </c>
      <c r="D30" s="11"/>
      <c r="E30" s="7"/>
    </row>
    <row r="31" spans="1:13" s="3" customFormat="1" ht="15.75" thickBot="1">
      <c r="A31" s="2"/>
      <c r="B31" s="2"/>
      <c r="C31" s="2"/>
      <c r="J31" s="49"/>
      <c r="M31" s="1"/>
    </row>
    <row r="32" spans="1:13" ht="26.25" customHeight="1" thickBot="1">
      <c r="A32" s="42" t="s">
        <v>32</v>
      </c>
      <c r="B32" s="41"/>
      <c r="C32" s="129"/>
      <c r="D32" s="11"/>
      <c r="E32" s="34"/>
      <c r="F32" s="17"/>
      <c r="G32" s="17"/>
      <c r="H32" s="17"/>
      <c r="I32" s="3"/>
      <c r="J32" s="49"/>
      <c r="K32" s="17"/>
      <c r="L32" s="48"/>
      <c r="M32" s="3"/>
    </row>
    <row r="33" spans="1:8" s="3" customFormat="1" ht="15.75" thickBot="1">
      <c r="A33" s="2"/>
      <c r="B33" s="2"/>
      <c r="C33" s="2"/>
      <c r="E33" s="15"/>
      <c r="F33" s="15"/>
      <c r="G33" s="15"/>
      <c r="H33" s="1"/>
    </row>
    <row r="34" spans="1:5" ht="40.5" customHeight="1" thickBot="1">
      <c r="A34" s="44" t="s">
        <v>22</v>
      </c>
      <c r="B34" s="45"/>
      <c r="C34" s="43">
        <f>IF(B3=0,"",SUM(C30,C32,C24,C17))</f>
      </c>
      <c r="D34" s="7"/>
      <c r="E34" s="7"/>
    </row>
    <row r="35" spans="1:5" ht="18.75" thickBot="1">
      <c r="A35" s="4"/>
      <c r="B35" s="6"/>
      <c r="C35" s="12"/>
      <c r="E35" s="7"/>
    </row>
    <row r="36" spans="1:3" ht="18">
      <c r="A36" s="146" t="s">
        <v>10</v>
      </c>
      <c r="B36" s="147"/>
      <c r="C36" s="148"/>
    </row>
    <row r="37" spans="1:3" ht="21.75" customHeight="1">
      <c r="A37" s="16" t="s">
        <v>11</v>
      </c>
      <c r="B37" s="17"/>
      <c r="C37" s="18"/>
    </row>
    <row r="38" spans="1:3" ht="12.75">
      <c r="A38" s="137" t="s">
        <v>26</v>
      </c>
      <c r="B38" s="138"/>
      <c r="C38" s="139"/>
    </row>
    <row r="39" spans="1:3" ht="12.75">
      <c r="A39" s="137" t="s">
        <v>12</v>
      </c>
      <c r="B39" s="138"/>
      <c r="C39" s="139"/>
    </row>
    <row r="40" spans="1:3" ht="12.75">
      <c r="A40" s="19" t="s">
        <v>27</v>
      </c>
      <c r="B40" s="20"/>
      <c r="C40" s="21"/>
    </row>
    <row r="41" spans="1:256" ht="12.75">
      <c r="A41" s="137" t="s">
        <v>13</v>
      </c>
      <c r="B41" s="138"/>
      <c r="C41" s="139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"/>
    </row>
    <row r="42" spans="1:255" s="14" customFormat="1" ht="30" customHeight="1">
      <c r="A42" s="106" t="s">
        <v>14</v>
      </c>
      <c r="B42" s="75"/>
      <c r="C42" s="143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  <c r="HV42" s="135"/>
      <c r="HW42" s="135"/>
      <c r="HX42" s="135"/>
      <c r="HY42" s="135"/>
      <c r="HZ42" s="135"/>
      <c r="IA42" s="135"/>
      <c r="IB42" s="135"/>
      <c r="IC42" s="135"/>
      <c r="ID42" s="135"/>
      <c r="IE42" s="135"/>
      <c r="IF42" s="135"/>
      <c r="IG42" s="135"/>
      <c r="IH42" s="135"/>
      <c r="II42" s="135"/>
      <c r="IJ42" s="135"/>
      <c r="IK42" s="135"/>
      <c r="IL42" s="135"/>
      <c r="IM42" s="135"/>
      <c r="IN42" s="135"/>
      <c r="IO42" s="135"/>
      <c r="IP42" s="135"/>
      <c r="IQ42" s="135"/>
      <c r="IR42" s="135"/>
      <c r="IS42" s="135"/>
      <c r="IT42" s="135"/>
      <c r="IU42" s="135"/>
    </row>
    <row r="43" spans="1:256" ht="31.5" customHeight="1" thickBot="1">
      <c r="A43" s="140" t="s">
        <v>15</v>
      </c>
      <c r="B43" s="141"/>
      <c r="C43" s="142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"/>
    </row>
  </sheetData>
  <sheetProtection sheet="1" objects="1" scenarios="1"/>
  <mergeCells count="262">
    <mergeCell ref="B1:C1"/>
    <mergeCell ref="A36:C36"/>
    <mergeCell ref="A38:C38"/>
    <mergeCell ref="A39:C39"/>
    <mergeCell ref="C19:C23"/>
    <mergeCell ref="C26:C29"/>
    <mergeCell ref="B3:C3"/>
    <mergeCell ref="A41:C41"/>
    <mergeCell ref="A43:C43"/>
    <mergeCell ref="A42:C42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DQ41:DS41"/>
    <mergeCell ref="DT41:DV41"/>
    <mergeCell ref="DW41:DY41"/>
    <mergeCell ref="DZ41:EB41"/>
    <mergeCell ref="EC41:EE41"/>
    <mergeCell ref="EF41:EH41"/>
    <mergeCell ref="EI41:EK41"/>
    <mergeCell ref="EL41:EN41"/>
    <mergeCell ref="EO41:EQ41"/>
    <mergeCell ref="ER41:ET41"/>
    <mergeCell ref="EU41:EW41"/>
    <mergeCell ref="EX41:EZ41"/>
    <mergeCell ref="FA41:FC41"/>
    <mergeCell ref="FD41:FF41"/>
    <mergeCell ref="FG41:FI41"/>
    <mergeCell ref="FJ41:FL41"/>
    <mergeCell ref="FM41:FO41"/>
    <mergeCell ref="FP41:FR41"/>
    <mergeCell ref="FS41:FU41"/>
    <mergeCell ref="FV41:FX41"/>
    <mergeCell ref="FY41:GA41"/>
    <mergeCell ref="GB41:GD41"/>
    <mergeCell ref="GE41:GG41"/>
    <mergeCell ref="GH41:GJ41"/>
    <mergeCell ref="GK41:GM41"/>
    <mergeCell ref="GN41:GP41"/>
    <mergeCell ref="GQ41:GS41"/>
    <mergeCell ref="GT41:GV41"/>
    <mergeCell ref="GW41:GY41"/>
    <mergeCell ref="GZ41:HB41"/>
    <mergeCell ref="HC41:HE41"/>
    <mergeCell ref="HF41:HH41"/>
    <mergeCell ref="HI41:HK41"/>
    <mergeCell ref="HL41:HN41"/>
    <mergeCell ref="HO41:HQ41"/>
    <mergeCell ref="HR41:HT41"/>
    <mergeCell ref="HU41:HW41"/>
    <mergeCell ref="HX41:HZ41"/>
    <mergeCell ref="IA41:IC41"/>
    <mergeCell ref="ID41:IF41"/>
    <mergeCell ref="IG41:II41"/>
    <mergeCell ref="IJ41:IL41"/>
    <mergeCell ref="IM41:IO41"/>
    <mergeCell ref="IP41:IR41"/>
    <mergeCell ref="IS41:IU41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DQ43:DS43"/>
    <mergeCell ref="DT43:DV43"/>
    <mergeCell ref="DW43:DY43"/>
    <mergeCell ref="DZ43:EB43"/>
    <mergeCell ref="EC43:EE43"/>
    <mergeCell ref="EF43:EH43"/>
    <mergeCell ref="EI43:EK43"/>
    <mergeCell ref="EL43:EN43"/>
    <mergeCell ref="EO43:EQ43"/>
    <mergeCell ref="ER43:ET43"/>
    <mergeCell ref="EU43:EW43"/>
    <mergeCell ref="EX43:EZ43"/>
    <mergeCell ref="FA43:FC43"/>
    <mergeCell ref="FD43:FF43"/>
    <mergeCell ref="FG43:FI43"/>
    <mergeCell ref="FJ43:FL43"/>
    <mergeCell ref="FM43:FO43"/>
    <mergeCell ref="FP43:FR43"/>
    <mergeCell ref="FS43:FU43"/>
    <mergeCell ref="FV43:FX43"/>
    <mergeCell ref="FY43:GA43"/>
    <mergeCell ref="GB43:GD43"/>
    <mergeCell ref="GE43:GG43"/>
    <mergeCell ref="GH43:GJ43"/>
    <mergeCell ref="GK43:GM43"/>
    <mergeCell ref="GN43:GP43"/>
    <mergeCell ref="GQ43:GS43"/>
    <mergeCell ref="GT43:GV43"/>
    <mergeCell ref="GW43:GY43"/>
    <mergeCell ref="GZ43:HB43"/>
    <mergeCell ref="HC43:HE43"/>
    <mergeCell ref="HF43:HH43"/>
    <mergeCell ref="HI43:HK43"/>
    <mergeCell ref="HL43:HN43"/>
    <mergeCell ref="HO43:HQ43"/>
    <mergeCell ref="HR43:HT43"/>
    <mergeCell ref="HU43:HW43"/>
    <mergeCell ref="HX43:HZ43"/>
    <mergeCell ref="IA43:IC43"/>
    <mergeCell ref="ID43:IF43"/>
    <mergeCell ref="IG43:II43"/>
    <mergeCell ref="IJ43:IL43"/>
    <mergeCell ref="IM43:IO43"/>
    <mergeCell ref="IP43:IR43"/>
    <mergeCell ref="IS43:IU43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DQ42:DS42"/>
    <mergeCell ref="DT42:DV42"/>
    <mergeCell ref="DW42:DY42"/>
    <mergeCell ref="DZ42:EB42"/>
    <mergeCell ref="EC42:EE42"/>
    <mergeCell ref="EF42:EH42"/>
    <mergeCell ref="EI42:EK42"/>
    <mergeCell ref="EL42:EN42"/>
    <mergeCell ref="EO42:EQ42"/>
    <mergeCell ref="ER42:ET42"/>
    <mergeCell ref="EU42:EW42"/>
    <mergeCell ref="EX42:EZ42"/>
    <mergeCell ref="FA42:FC42"/>
    <mergeCell ref="FD42:FF42"/>
    <mergeCell ref="FG42:FI42"/>
    <mergeCell ref="FJ42:FL42"/>
    <mergeCell ref="FM42:FO42"/>
    <mergeCell ref="FP42:FR42"/>
    <mergeCell ref="FS42:FU42"/>
    <mergeCell ref="FV42:FX42"/>
    <mergeCell ref="FY42:GA42"/>
    <mergeCell ref="GB42:GD42"/>
    <mergeCell ref="GE42:GG42"/>
    <mergeCell ref="GH42:GJ42"/>
    <mergeCell ref="GK42:GM42"/>
    <mergeCell ref="GN42:GP42"/>
    <mergeCell ref="GQ42:GS42"/>
    <mergeCell ref="GT42:GV42"/>
    <mergeCell ref="GW42:GY42"/>
    <mergeCell ref="GZ42:HB42"/>
    <mergeCell ref="HC42:HE42"/>
    <mergeCell ref="HF42:HH42"/>
    <mergeCell ref="HI42:HK42"/>
    <mergeCell ref="HL42:HN42"/>
    <mergeCell ref="HO42:HQ42"/>
    <mergeCell ref="HR42:HT42"/>
    <mergeCell ref="HU42:HW42"/>
    <mergeCell ref="HX42:HZ42"/>
    <mergeCell ref="IM42:IO42"/>
    <mergeCell ref="IP42:IR42"/>
    <mergeCell ref="IS42:IU42"/>
    <mergeCell ref="IA42:IC42"/>
    <mergeCell ref="ID42:IF42"/>
    <mergeCell ref="IG42:II42"/>
    <mergeCell ref="IJ42:IL42"/>
  </mergeCells>
  <printOptions horizontalCentered="1"/>
  <pageMargins left="0.45" right="0.53" top="1.44" bottom="0.51" header="0.8" footer="0.26"/>
  <pageSetup fitToHeight="1" fitToWidth="1" horizontalDpi="600" verticalDpi="600" orientation="portrait" paperSize="9" scale="94" r:id="rId3"/>
  <headerFooter alignWithMargins="0">
    <oddHeader>&amp;C&amp;"Arial,Gras italique"&amp;26Prix d'une course</oddHeader>
    <oddFooter>&amp;R&amp;"Arial,Italique"&amp;8&amp;F
imprimé le 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75" zoomScaleNormal="75" workbookViewId="0" topLeftCell="A1">
      <selection activeCell="D6" sqref="D6"/>
    </sheetView>
  </sheetViews>
  <sheetFormatPr defaultColWidth="11.421875" defaultRowHeight="12.75"/>
  <cols>
    <col min="1" max="1" width="63.00390625" style="72" customWidth="1"/>
    <col min="2" max="2" width="16.57421875" style="72" bestFit="1" customWidth="1"/>
    <col min="3" max="3" width="20.8515625" style="72" bestFit="1" customWidth="1"/>
    <col min="4" max="4" width="16.8515625" style="72" customWidth="1"/>
    <col min="5" max="6" width="13.28125" style="72" bestFit="1" customWidth="1"/>
    <col min="7" max="7" width="12.00390625" style="72" bestFit="1" customWidth="1"/>
    <col min="8" max="9" width="11.421875" style="72" customWidth="1"/>
    <col min="10" max="10" width="13.7109375" style="72" customWidth="1"/>
    <col min="11" max="11" width="13.28125" style="72" bestFit="1" customWidth="1"/>
    <col min="12" max="16384" width="11.421875" style="72" customWidth="1"/>
  </cols>
  <sheetData>
    <row r="1" spans="1:3" ht="35.25" customHeight="1" thickBot="1">
      <c r="A1" s="71" t="str">
        <f>'Calcul du prix d''une course'!A1</f>
        <v>Destination</v>
      </c>
      <c r="B1" s="157">
        <f>IF('Calcul du prix d''une course'!B1:C1="","",'Calcul du prix d''une course'!B1:C1)</f>
      </c>
      <c r="C1" s="158"/>
    </row>
    <row r="2" spans="1:3" s="74" customFormat="1" ht="15.75" thickBot="1">
      <c r="A2" s="73"/>
      <c r="B2" s="73"/>
      <c r="C2" s="73"/>
    </row>
    <row r="3" spans="1:3" s="74" customFormat="1" ht="21" thickBot="1">
      <c r="A3" s="76" t="str">
        <f>'Calcul du prix d''une course'!A3</f>
        <v>Participants</v>
      </c>
      <c r="B3" s="165">
        <f>'Calcul du prix d''une course'!B3:C3</f>
        <v>0</v>
      </c>
      <c r="C3" s="166"/>
    </row>
    <row r="4" spans="1:3" s="79" customFormat="1" ht="18">
      <c r="A4" s="77" t="str">
        <f>'Calcul du prix d''une course'!A4</f>
        <v>Chef de course</v>
      </c>
      <c r="B4" s="133">
        <f>IF('Calcul du prix d''une course'!B4="","",'Calcul du prix d''une course'!B4)</f>
      </c>
      <c r="C4" s="78"/>
    </row>
    <row r="5" spans="1:3" s="79" customFormat="1" ht="18.75" thickBot="1">
      <c r="A5" s="80" t="str">
        <f>'Calcul du prix d''une course'!A5</f>
        <v>Chef de course qui prend sa voiture</v>
      </c>
      <c r="B5" s="83">
        <f>IF('Calcul du prix d''une course'!B5="","",'Calcul du prix d''une course'!B5)</f>
      </c>
      <c r="C5" s="78"/>
    </row>
    <row r="6" spans="1:3" s="79" customFormat="1" ht="18">
      <c r="A6" s="130" t="str">
        <f>'Calcul du prix d''une course'!A6</f>
        <v>Participants (sans chauffeur ni chef de course)</v>
      </c>
      <c r="B6" s="133">
        <f>IF('Calcul du prix d''une course'!B6="","",'Calcul du prix d''une course'!B6)</f>
      </c>
      <c r="C6" s="78"/>
    </row>
    <row r="7" spans="1:3" s="79" customFormat="1" ht="18">
      <c r="A7" s="131" t="str">
        <f>'Calcul du prix d''une course'!A7</f>
        <v>Chauffeur avec sa voiture</v>
      </c>
      <c r="B7" s="81">
        <f>IF('Calcul du prix d''une course'!B7="","",'Calcul du prix d''une course'!B7)</f>
      </c>
      <c r="C7" s="82">
        <f>IF('Calcul du prix d''une course'!C7="","",'Calcul du prix d''une course'!C7)</f>
        <v>0</v>
      </c>
    </row>
    <row r="8" spans="1:3" s="79" customFormat="1" ht="18">
      <c r="A8" s="131" t="str">
        <f>'Calcul du prix d''une course'!A8</f>
        <v>Chauffeur qui "offre son déplacement"</v>
      </c>
      <c r="B8" s="81">
        <f>IF('Calcul du prix d''une course'!B8="","",'Calcul du prix d''une course'!B8)</f>
      </c>
      <c r="C8" s="78"/>
    </row>
    <row r="9" spans="1:13" s="79" customFormat="1" ht="18.75" thickBot="1">
      <c r="A9" s="132" t="str">
        <f>'Calcul du prix d''une course'!A9</f>
        <v>Participant qui ne paient pas le voyage</v>
      </c>
      <c r="B9" s="83">
        <f>IF('Calcul du prix d''une course'!B9="","",'Calcul du prix d''une course'!B9)</f>
      </c>
      <c r="C9" s="84"/>
      <c r="M9" s="74"/>
    </row>
    <row r="10" spans="1:13" s="74" customFormat="1" ht="15.75" thickBot="1">
      <c r="A10" s="73"/>
      <c r="B10" s="73"/>
      <c r="C10" s="73"/>
      <c r="M10" s="72"/>
    </row>
    <row r="11" spans="1:3" ht="21" thickBot="1">
      <c r="A11" s="85" t="str">
        <f>'Calcul du prix d''une course'!A11</f>
        <v>Déplacement (prix au km)</v>
      </c>
      <c r="B11" s="86">
        <f>'Calcul du prix d''une course'!B11</f>
        <v>0.3</v>
      </c>
      <c r="C11" s="87">
        <f>'Calcul du prix d''une course'!C11</f>
      </c>
    </row>
    <row r="12" spans="1:4" ht="18">
      <c r="A12" s="77" t="str">
        <f>'Calcul du prix d''une course'!A12</f>
        <v>Kilomètres (aller simple)</v>
      </c>
      <c r="B12" s="88">
        <f>'Calcul du prix d''une course'!B12</f>
        <v>0</v>
      </c>
      <c r="C12" s="89">
        <f>'Calcul du prix d''une course'!C12</f>
      </c>
      <c r="D12" s="79"/>
    </row>
    <row r="13" spans="1:4" ht="18.75" thickBot="1">
      <c r="A13" s="77" t="str">
        <f>'Calcul du prix d''une course'!A13</f>
        <v>Parking, Péages (rte privée, tunnel…)</v>
      </c>
      <c r="B13" s="90">
        <f>IF('Calcul du prix d''une course'!B13="","",'Calcul du prix d''une course'!B13)</f>
      </c>
      <c r="C13" s="89">
        <f>'Calcul du prix d''une course'!C13</f>
      </c>
      <c r="D13" s="91"/>
    </row>
    <row r="14" spans="1:4" ht="18.75" thickBot="1">
      <c r="A14" s="77" t="str">
        <f>'Calcul du prix d''une course'!A14</f>
        <v>TOTAL des frais de déplacement</v>
      </c>
      <c r="B14" s="92"/>
      <c r="C14" s="93">
        <f>'Calcul du prix d''une course'!C14</f>
      </c>
      <c r="D14" s="91"/>
    </row>
    <row r="15" spans="1:5" ht="18">
      <c r="A15" s="77" t="str">
        <f>'Calcul du prix d''une course'!A15</f>
        <v>Dédomagement pour chaque chauffeur</v>
      </c>
      <c r="B15" s="94"/>
      <c r="C15" s="95">
        <f>'Calcul du prix d''une course'!C15</f>
      </c>
      <c r="D15" s="91"/>
      <c r="E15" s="91"/>
    </row>
    <row r="16" spans="1:5" ht="18.75" thickBot="1">
      <c r="A16" s="77" t="str">
        <f>'Calcul du prix d''une course'!A16</f>
        <v>Dédomagement pour chaque chauffeur qui "offre"</v>
      </c>
      <c r="B16" s="96"/>
      <c r="C16" s="90">
        <f>'Calcul du prix d''une course'!C16</f>
      </c>
      <c r="D16" s="91"/>
      <c r="E16" s="91"/>
    </row>
    <row r="17" spans="1:7" ht="33.75" customHeight="1" thickBot="1">
      <c r="A17" s="97" t="str">
        <f>'Calcul du prix d''une course'!A17</f>
        <v>Coût par participant qui paie son déplacement</v>
      </c>
      <c r="B17" s="98"/>
      <c r="C17" s="99">
        <f>'Calcul du prix d''une course'!C17</f>
      </c>
      <c r="D17" s="91"/>
      <c r="E17" s="91"/>
      <c r="G17" s="100"/>
    </row>
    <row r="18" spans="1:7" ht="18.75" thickBot="1">
      <c r="A18" s="79"/>
      <c r="B18" s="94"/>
      <c r="C18" s="92"/>
      <c r="D18" s="91"/>
      <c r="E18" s="91"/>
      <c r="G18" s="100"/>
    </row>
    <row r="19" spans="1:7" ht="21" thickBot="1">
      <c r="A19" s="85" t="str">
        <f>'Calcul du prix d''une course'!A19</f>
        <v>Autres frais</v>
      </c>
      <c r="B19" s="101"/>
      <c r="C19" s="159">
        <f>'Calcul du prix d''une course'!C19:C23</f>
      </c>
      <c r="D19" s="91"/>
      <c r="E19" s="91"/>
      <c r="G19" s="100"/>
    </row>
    <row r="20" spans="1:3" ht="18">
      <c r="A20" s="77" t="str">
        <f>'Calcul du prix d''une course'!A20</f>
        <v>Cabane et repas</v>
      </c>
      <c r="B20" s="102">
        <f>'Calcul du prix d''une course'!B20</f>
        <v>0</v>
      </c>
      <c r="C20" s="160"/>
    </row>
    <row r="21" spans="1:11" ht="18">
      <c r="A21" s="77" t="str">
        <f>'Calcul du prix d''une course'!A21</f>
        <v>Remontées mécaniques</v>
      </c>
      <c r="B21" s="103">
        <f>'Calcul du prix d''une course'!B21</f>
        <v>0</v>
      </c>
      <c r="C21" s="160"/>
      <c r="D21" s="104"/>
      <c r="K21" s="105"/>
    </row>
    <row r="22" spans="1:4" ht="18.75" thickBot="1">
      <c r="A22" s="77" t="str">
        <f>'Calcul du prix d''une course'!A22</f>
        <v>Train</v>
      </c>
      <c r="B22" s="103">
        <f>'Calcul du prix d''une course'!B22</f>
        <v>0</v>
      </c>
      <c r="C22" s="160"/>
      <c r="D22" s="104"/>
    </row>
    <row r="23" spans="1:4" ht="18.75" thickBot="1">
      <c r="A23" s="107" t="str">
        <f>'Calcul du prix d''une course'!A23</f>
        <v>Frais du chef de course</v>
      </c>
      <c r="B23" s="87">
        <f>'Calcul du prix d''une course'!B23</f>
      </c>
      <c r="C23" s="161"/>
      <c r="D23" s="104"/>
    </row>
    <row r="24" spans="1:4" ht="33.75" customHeight="1" thickBot="1">
      <c r="A24" s="97" t="str">
        <f>'Calcul du prix d''une course'!A24</f>
        <v>Coût par participant</v>
      </c>
      <c r="B24" s="108"/>
      <c r="C24" s="109">
        <f>'Calcul du prix d''une course'!C24</f>
      </c>
      <c r="D24" s="104"/>
    </row>
    <row r="25" spans="1:13" s="74" customFormat="1" ht="15.75" thickBot="1">
      <c r="A25" s="73"/>
      <c r="B25" s="73"/>
      <c r="C25" s="73"/>
      <c r="J25" s="110"/>
      <c r="M25" s="72"/>
    </row>
    <row r="26" spans="1:3" ht="21" thickBot="1">
      <c r="A26" s="85" t="str">
        <f>'Calcul du prix d''une course'!A26</f>
        <v>Frais de guide</v>
      </c>
      <c r="B26" s="101"/>
      <c r="C26" s="162">
        <f>'Calcul du prix d''une course'!C26:C29</f>
      </c>
    </row>
    <row r="27" spans="1:5" ht="18">
      <c r="A27" s="77" t="str">
        <f>'Calcul du prix d''une course'!A27</f>
        <v>Salaire (si 5 participants, moitié payée par Section)</v>
      </c>
      <c r="B27" s="102">
        <f>'Calcul du prix d''une course'!B27</f>
        <v>0</v>
      </c>
      <c r="C27" s="163"/>
      <c r="E27" s="91"/>
    </row>
    <row r="28" spans="1:5" ht="18">
      <c r="A28" s="77" t="str">
        <f>'Calcul du prix d''une course'!A28</f>
        <v>Cabane et repas</v>
      </c>
      <c r="B28" s="103">
        <f>'Calcul du prix d''une course'!B28</f>
        <v>0</v>
      </c>
      <c r="C28" s="163"/>
      <c r="E28" s="91"/>
    </row>
    <row r="29" spans="1:4" ht="18.75" thickBot="1">
      <c r="A29" s="77" t="str">
        <f>'Calcul du prix d''une course'!A29</f>
        <v>Remontées mécaniques, Taxi ou autre…</v>
      </c>
      <c r="B29" s="90">
        <f>'Calcul du prix d''une course'!B29</f>
        <v>0</v>
      </c>
      <c r="C29" s="164"/>
      <c r="D29" s="104"/>
    </row>
    <row r="30" spans="1:5" ht="36.75" customHeight="1" thickBot="1">
      <c r="A30" s="97" t="str">
        <f>'Calcul du prix d''une course'!A30</f>
        <v>Coût par participant</v>
      </c>
      <c r="B30" s="98"/>
      <c r="C30" s="99">
        <f>'Calcul du prix d''une course'!C30</f>
      </c>
      <c r="D30" s="111"/>
      <c r="E30" s="91"/>
    </row>
    <row r="31" spans="1:13" s="74" customFormat="1" ht="15.75" thickBot="1">
      <c r="A31" s="73"/>
      <c r="B31" s="73"/>
      <c r="C31" s="73"/>
      <c r="J31" s="110"/>
      <c r="M31" s="72"/>
    </row>
    <row r="32" spans="1:13" ht="26.25" customHeight="1" thickBot="1">
      <c r="A32" s="76" t="str">
        <f>'Calcul du prix d''une course'!A32</f>
        <v>Case JOKER. Frais divers à ajouter</v>
      </c>
      <c r="B32" s="112"/>
      <c r="C32" s="113">
        <f>IF('Calcul du prix d''une course'!C32="","",'Calcul du prix d''une course'!C32)</f>
      </c>
      <c r="D32" s="111"/>
      <c r="E32" s="91"/>
      <c r="I32" s="74"/>
      <c r="J32" s="110"/>
      <c r="L32" s="114"/>
      <c r="M32" s="74"/>
    </row>
    <row r="33" spans="1:8" s="74" customFormat="1" ht="15.75" thickBot="1">
      <c r="A33" s="73"/>
      <c r="B33" s="73"/>
      <c r="C33" s="73"/>
      <c r="E33" s="115"/>
      <c r="F33" s="115"/>
      <c r="G33" s="115"/>
      <c r="H33" s="72"/>
    </row>
    <row r="34" spans="1:5" ht="40.5" customHeight="1" thickBot="1">
      <c r="A34" s="116" t="str">
        <f>'Calcul du prix d''une course'!A34</f>
        <v>Prix par participant</v>
      </c>
      <c r="B34" s="117"/>
      <c r="C34" s="118">
        <f>'Calcul du prix d''une course'!C34</f>
      </c>
      <c r="D34" s="91"/>
      <c r="E34" s="91"/>
    </row>
    <row r="35" spans="1:5" ht="18">
      <c r="A35" s="79"/>
      <c r="B35" s="94"/>
      <c r="C35" s="119"/>
      <c r="E35" s="91"/>
    </row>
  </sheetData>
  <sheetProtection sheet="1" objects="1" scenarios="1"/>
  <mergeCells count="4">
    <mergeCell ref="B1:C1"/>
    <mergeCell ref="C19:C23"/>
    <mergeCell ref="C26:C29"/>
    <mergeCell ref="B3:C3"/>
  </mergeCells>
  <printOptions horizontalCentered="1"/>
  <pageMargins left="0.45" right="0.53" top="1.44" bottom="0.51" header="0.8" footer="0.26"/>
  <pageSetup fitToHeight="1" fitToWidth="1" horizontalDpi="600" verticalDpi="600" orientation="portrait" paperSize="9" scale="94" r:id="rId4"/>
  <headerFooter alignWithMargins="0">
    <oddHeader>&amp;C&amp;"Arial,Gras italique"&amp;26Prix d'une course</oddHeader>
    <oddFooter>&amp;R&amp;"Arial,Italique"&amp;8&amp;F
imprimé le :&amp;D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moeschler</cp:lastModifiedBy>
  <cp:lastPrinted>2007-09-20T20:20:08Z</cp:lastPrinted>
  <dcterms:created xsi:type="dcterms:W3CDTF">2002-01-27T21:24:06Z</dcterms:created>
  <dcterms:modified xsi:type="dcterms:W3CDTF">2009-02-12T19:34:06Z</dcterms:modified>
  <cp:category/>
  <cp:version/>
  <cp:contentType/>
  <cp:contentStatus/>
</cp:coreProperties>
</file>